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Wilga\"/>
    </mc:Choice>
  </mc:AlternateContent>
  <xr:revisionPtr revIDLastSave="0" documentId="13_ncr:1_{9B5B58FF-C44F-4E77-B165-49C28AE22104}" xr6:coauthVersionLast="47" xr6:coauthVersionMax="47" xr10:uidLastSave="{00000000-0000-0000-0000-000000000000}"/>
  <workbookProtection workbookAlgorithmName="SHA-512" workbookHashValue="ZPeriKJ+YHOba1RrfwPfWmvli9be8irl5kDCYv/n6CxYQ+Bisdc3gAANhNXETYLOoZg8eGZsJTzRQRQJxUOrmg==" workbookSaltValue="dzfi5V54+djU38xYTSP8Kw==" workbookSpinCount="100000" lockStructure="1"/>
  <bookViews>
    <workbookView xWindow="-108" yWindow="-108" windowWidth="23256" windowHeight="12576" firstSheet="1" activeTab="1" xr2:uid="{1741C70A-BB93-4892-8762-6F96427118DF}"/>
  </bookViews>
  <sheets>
    <sheet name="Tabela1" sheetId="2" state="hidden" r:id="rId1"/>
    <sheet name="Zamówienie" sheetId="1" r:id="rId2"/>
    <sheet name="Dane" sheetId="3" state="hidden" r:id="rId3"/>
  </sheets>
  <definedNames>
    <definedName name="ExternalData_1" localSheetId="0" hidden="1">Tabela1!$A$1:$A$4</definedName>
    <definedName name="_xlnm.Print_Area" localSheetId="1">Zamówienie!$A$5:$H$37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H26" i="1" s="1"/>
  <c r="F27" i="1"/>
  <c r="F28" i="1"/>
  <c r="H28" i="1" s="1"/>
  <c r="F29" i="1"/>
  <c r="H29" i="1" s="1"/>
  <c r="F30" i="1"/>
  <c r="F31" i="1"/>
  <c r="F32" i="1"/>
  <c r="F33" i="1"/>
  <c r="H33" i="1" s="1"/>
  <c r="F34" i="1"/>
  <c r="H34" i="1" s="1"/>
  <c r="F25" i="1"/>
  <c r="H25" i="1" s="1"/>
  <c r="F11" i="1"/>
  <c r="H11" i="1" s="1"/>
  <c r="F12" i="1"/>
  <c r="F13" i="1"/>
  <c r="F14" i="1"/>
  <c r="H14" i="1" s="1"/>
  <c r="F15" i="1"/>
  <c r="H15" i="1" s="1"/>
  <c r="F16" i="1"/>
  <c r="F17" i="1"/>
  <c r="H17" i="1" s="1"/>
  <c r="F18" i="1"/>
  <c r="H18" i="1" s="1"/>
  <c r="F19" i="1"/>
  <c r="H19" i="1" s="1"/>
  <c r="F20" i="1"/>
  <c r="F21" i="1"/>
  <c r="F22" i="1"/>
  <c r="H22" i="1" s="1"/>
  <c r="F23" i="1"/>
  <c r="H23" i="1" s="1"/>
  <c r="F10" i="1"/>
  <c r="H12" i="1"/>
  <c r="H13" i="1"/>
  <c r="H16" i="1"/>
  <c r="H20" i="1"/>
  <c r="H21" i="1"/>
  <c r="H27" i="1"/>
  <c r="H30" i="1"/>
  <c r="H31" i="1"/>
  <c r="H32" i="1"/>
  <c r="H10" i="1" l="1"/>
  <c r="H35" i="1" s="1"/>
  <c r="C28" i="3"/>
  <c r="C30" i="3"/>
  <c r="C33" i="3"/>
  <c r="C43" i="3"/>
  <c r="C45" i="3"/>
  <c r="H36" i="1"/>
  <c r="H3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EA10B0-FAA8-4133-B91E-993ACBCF68DA}" keepAlive="1" name="Zapytanie — Tabela1" description="Połączenie z zapytaniem „Tabela1” w skoroszycie." type="5" refreshedVersion="8" background="1" saveData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<sst xmlns="http://schemas.openxmlformats.org/spreadsheetml/2006/main" count="89" uniqueCount="88">
  <si>
    <t>Transport</t>
  </si>
  <si>
    <t>Kontakt</t>
  </si>
  <si>
    <t>Lokalizacja</t>
  </si>
  <si>
    <t>Godzina</t>
  </si>
  <si>
    <t>Kolumna1</t>
  </si>
  <si>
    <t>Kolumna2</t>
  </si>
  <si>
    <t xml:space="preserve">Dziękujemy za zainteresowanie naszą ofertą. Pozostajemy do Państwa dyspozycji. </t>
  </si>
  <si>
    <t>Uwagi do zamówienia:</t>
  </si>
  <si>
    <t>Nazwa potrawy</t>
  </si>
  <si>
    <t>Ilość porcji</t>
  </si>
  <si>
    <t>Śledź w oliwie z dodatkiem jabłka, siekanej szalotki</t>
  </si>
  <si>
    <t>Śledź po mazursku w czerwonych warzywach z cebulą i białym pieprzem</t>
  </si>
  <si>
    <t>Śledzie z suszonymi pomidorami i orzechami włoskimi</t>
  </si>
  <si>
    <t>Ryba smażona podana pod  sosem  greckim</t>
  </si>
  <si>
    <t>Ryba faszerowana w delikatnym auszpiku</t>
  </si>
  <si>
    <t>Tradycyjny karp w galarecie z octem oraz gałązką lubczyku</t>
  </si>
  <si>
    <t>Karp po żydowsku z rodzynkami</t>
  </si>
  <si>
    <t>Łosoś w delikatnym auszpiku ze złotą szalotką</t>
  </si>
  <si>
    <t>Sandacz w galarecie</t>
  </si>
  <si>
    <t>Halibut błękitny  na warzywach w galarecie</t>
  </si>
  <si>
    <t>Rolada szpinakowa z wędzonym łososiem, ziołami, serkiem kremowym łowickim</t>
  </si>
  <si>
    <t>Tatar z łososia jurajskiego z kaparami, jajkiem przepiórczym i czarnym kawiorem</t>
  </si>
  <si>
    <t>Tymbaliki rybne serwowane z pstrągiem tęczowym i warzywami podane w lekkim occie</t>
  </si>
  <si>
    <t>Delikatny pstrąg z duszonymi warzywami z dodatkiem kolendry, skórki limonki</t>
  </si>
  <si>
    <t>Sałatka makaronowa z łososiem grillowanym, pestkami słonecznika i suszonym pomidorem</t>
  </si>
  <si>
    <t>Sałatka jarzynowa tradycyjna</t>
  </si>
  <si>
    <t>Sałatka z rukoli i wędzonej piersi kaczki z truskawkami, jajkami przepiórczymi w koszulkach i białym kremem balsamico</t>
  </si>
  <si>
    <t>Sałatka Śledziowa z marynowaną papryką i czerwoną cebulą</t>
  </si>
  <si>
    <t xml:space="preserve">Sałatka z kurczakiem marynowanym w cynamonie z kukurydzą i świeżym ananasem </t>
  </si>
  <si>
    <t>Sałatka z jabłka korzenia selera i orzechów z dodatkiem rukoli rodzynek i cynamonu</t>
  </si>
  <si>
    <t>Sałatka postna z pieczarkami, serem żółtym warzywami i majonezem light</t>
  </si>
  <si>
    <t xml:space="preserve">Schab po warszawsku nadziewany farszem jajecznym z dodatkiem chrzanu    2 szt. </t>
  </si>
  <si>
    <t>Roladki z kaczki faszerowanej podane na konfiturze z pomarańczy</t>
  </si>
  <si>
    <t>Mus z wątróbki kaczej z galaretką malinową</t>
  </si>
  <si>
    <t>Rolada z pieczonej cielęciny nadziewana świeżymi pistacjami</t>
  </si>
  <si>
    <t>Rolada świąteczna z boczku nadziewana</t>
  </si>
  <si>
    <t>Pieczone roladki z kaczki nadziewane grzybami</t>
  </si>
  <si>
    <t>Pasztet świąteczny drobiowy</t>
  </si>
  <si>
    <t>Pasztet świąteczny mięsny</t>
  </si>
  <si>
    <t>Pasztet z królika</t>
  </si>
  <si>
    <t>Pasztet z dziczyzny</t>
  </si>
  <si>
    <t>Schab upieczony w całości</t>
  </si>
  <si>
    <t>Karkówka upieczona w całości</t>
  </si>
  <si>
    <t>Zupa grzybowa z drobnym makaronem porcja</t>
  </si>
  <si>
    <t>Barszcz czerwony czysty</t>
  </si>
  <si>
    <t>Zupa cytrynowa z klopsikami z pieczonego suma z dodatkiem chipsów z pietruszki</t>
  </si>
  <si>
    <t xml:space="preserve">Buraczki czerwone zasmażane z dodatkiem czerwonego wina </t>
  </si>
  <si>
    <t>Świąteczna kapusta wigilijna z grzybami leśnymi</t>
  </si>
  <si>
    <t>Karp po żywiecku marynowany w gliniaku z czosnkiem i solą</t>
  </si>
  <si>
    <t>Łosoś pieczony podany na filetowanej pomarańczy z żurawiną marynowany w miodzie</t>
  </si>
  <si>
    <t>Pieczone filety dorsza bałtyckiego podane na sosie porowo – śmietanowym</t>
  </si>
  <si>
    <t>Pieczone filet z pstrąga tęczowego podane na sosie koperkowo - maślanym z dodatkiem ziół</t>
  </si>
  <si>
    <t xml:space="preserve">Uszka  nadziewane  kapustą i grzybami wyrabiane ręcznie </t>
  </si>
  <si>
    <t>Uszka nadziewane mięsem wyrabiane ręcznie</t>
  </si>
  <si>
    <t>Pierogi z kapustą i grzybami, mięsem, ukraińskie</t>
  </si>
  <si>
    <t>Pierogi z mięsem kaczym podane z sosem  borowikowo śmietanowym z dodatkiem świeżej natki</t>
  </si>
  <si>
    <t>Pierożki z łososiem polane bazyliowym masłem</t>
  </si>
  <si>
    <t xml:space="preserve">Kluski z makiem, orzechami, miodem oraz aromat migdałowy </t>
  </si>
  <si>
    <t>Kluski śląskie</t>
  </si>
  <si>
    <t>Kopytka szpinakowe</t>
  </si>
  <si>
    <t>Piernik czekoladowy z marmoladą</t>
  </si>
  <si>
    <t>Tradycyjny Makowiec</t>
  </si>
  <si>
    <t>Sernik z białą czekoladą 1sz / 26 cm</t>
  </si>
  <si>
    <t>Szarlotka tradycyjna</t>
  </si>
  <si>
    <t>Kompot z suszu</t>
  </si>
  <si>
    <t>Cena</t>
  </si>
  <si>
    <t>Wartość</t>
  </si>
  <si>
    <t>Razem wartość powyższego zamówienia:</t>
  </si>
  <si>
    <t>Zamówienie zostanie zrealizowane w naczyniach plastikowych wielorazowych</t>
  </si>
  <si>
    <t>Do zapłaty razem:</t>
  </si>
  <si>
    <t>Pełną ofertę możesz pobrać klikając</t>
  </si>
  <si>
    <t>tutaj</t>
  </si>
  <si>
    <t>Data dostawy</t>
  </si>
  <si>
    <t>Imię Nazwisko</t>
  </si>
  <si>
    <t>Dane zamawiającego:</t>
  </si>
  <si>
    <t>Królik pieczony metodą sous vide z warzywami podany na musie śmietanowym / kg</t>
  </si>
  <si>
    <t>Pieczeń z dzika w ziołach prowansalskich / kg</t>
  </si>
  <si>
    <t>Kaczka pieczona w całości luzowana / 1 szt.</t>
  </si>
  <si>
    <t>Cielęcina pieczona nadziewana pistacjami / kg</t>
  </si>
  <si>
    <t xml:space="preserve">Bigos na mięsie kaczym z suszonymi śliwkami / kg   </t>
  </si>
  <si>
    <t xml:space="preserve">Roladki z polędwiczek wieprzowych nadziewane grzybami leśnymi podane na sosie pieprzowym / 100 g </t>
  </si>
  <si>
    <t xml:space="preserve">Paszteciki z ciasta półfrancuskiego nadziewane grzybami leśnymi i kiszoną kapustą / kg </t>
  </si>
  <si>
    <t>Delikatne teriny mieszane o różnorodnym nadzieniu  (warzywna, grzyby leśne, owoce żurawiny)  - 100 g</t>
  </si>
  <si>
    <t>Drugie dania:</t>
  </si>
  <si>
    <t>Wybierz dania z listy (zupa; dania mięsne; dania mączne; dodatki; desery):</t>
  </si>
  <si>
    <t>Wybierz dania z listy (przekąski zimne; sałatki; przekąski mięsne):</t>
  </si>
  <si>
    <r>
      <t xml:space="preserve">Formularz zamówienia dostawy cateringu. Wybierz dania z listy rozwijanej (Nazwa potrawy). 
Wypełnij kolumnę ilość porcji (jano niebieska). Forularz wyślij na adres: </t>
    </r>
    <r>
      <rPr>
        <b/>
        <u/>
        <sz val="11"/>
        <color theme="10"/>
        <rFont val="Aptos Narrow"/>
        <family val="2"/>
        <scheme val="minor"/>
      </rPr>
      <t>biuro@wilgacatering.pl</t>
    </r>
  </si>
  <si>
    <t xml:space="preserve">Zamówienia przyjmujemy do 15 grudnia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</si>
</sst>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zł&quot;"/>
    <numFmt numFmtId="165" formatCode="#,##0.00\ &quot;zł&quot;"/>
    <numFmt numFmtId="166" formatCode="#,##0.00\ _z_ł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 tint="4.9989318521683403E-2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u/>
      <sz val="11"/>
      <color theme="10"/>
      <name val="Aptos Narrow"/>
      <family val="2"/>
      <scheme val="minor"/>
    </font>
    <font>
      <sz val="9"/>
      <color theme="1"/>
      <name val="Wingdings"/>
      <charset val="2"/>
    </font>
    <font>
      <sz val="10"/>
      <color theme="1"/>
      <name val="Wingdings"/>
      <charset val="2"/>
    </font>
    <font>
      <sz val="8.5"/>
      <color theme="1"/>
      <name val="Wingdings"/>
      <charset val="2"/>
    </font>
    <font>
      <sz val="11"/>
      <name val="Aptos Narrow"/>
      <family val="2"/>
      <charset val="238"/>
      <scheme val="minor"/>
    </font>
    <font>
      <sz val="11"/>
      <name val="Calibri"/>
      <family val="2"/>
      <charset val="238"/>
    </font>
    <font>
      <sz val="9"/>
      <color theme="1"/>
      <name val="Aptos Narrow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0" fontId="6" fillId="0" borderId="0" xfId="0" applyFont="1"/>
    <xf numFmtId="0" fontId="6" fillId="4" borderId="0" xfId="0" applyFont="1" applyFill="1"/>
    <xf numFmtId="9" fontId="6" fillId="4" borderId="0" xfId="1" applyFont="1" applyFill="1" applyBorder="1"/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164" fontId="5" fillId="2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indent="5" readingOrder="1"/>
    </xf>
    <xf numFmtId="0" fontId="10" fillId="0" borderId="0" xfId="0" applyFont="1" applyAlignment="1">
      <alignment horizontal="left" vertical="center" indent="5" readingOrder="1"/>
    </xf>
    <xf numFmtId="0" fontId="9" fillId="0" borderId="0" xfId="0" applyFont="1" applyAlignment="1">
      <alignment horizontal="left" vertical="center" indent="2" readingOrder="1"/>
    </xf>
    <xf numFmtId="0" fontId="11" fillId="0" borderId="0" xfId="0" applyFont="1" applyAlignment="1">
      <alignment horizontal="left" vertical="center" indent="2" readingOrder="1"/>
    </xf>
    <xf numFmtId="0" fontId="9" fillId="0" borderId="0" xfId="0" applyFont="1" applyAlignment="1">
      <alignment horizontal="left" vertical="center" indent="8" readingOrder="1"/>
    </xf>
    <xf numFmtId="166" fontId="0" fillId="0" borderId="0" xfId="0" applyNumberFormat="1"/>
    <xf numFmtId="0" fontId="0" fillId="7" borderId="2" xfId="0" applyFill="1" applyBorder="1" applyAlignment="1" applyProtection="1">
      <alignment horizontal="centerContinuous" vertical="center"/>
      <protection hidden="1"/>
    </xf>
    <xf numFmtId="0" fontId="0" fillId="7" borderId="3" xfId="0" applyFill="1" applyBorder="1" applyAlignment="1" applyProtection="1">
      <alignment horizontal="centerContinuous" vertical="center"/>
      <protection hidden="1"/>
    </xf>
    <xf numFmtId="0" fontId="0" fillId="7" borderId="4" xfId="0" applyFill="1" applyBorder="1" applyAlignment="1" applyProtection="1">
      <alignment horizontal="centerContinuous" vertical="center"/>
      <protection hidden="1"/>
    </xf>
    <xf numFmtId="164" fontId="0" fillId="7" borderId="1" xfId="0" applyNumberFormat="1" applyFill="1" applyBorder="1" applyAlignment="1" applyProtection="1">
      <alignment horizontal="centerContinuous" vertical="center"/>
      <protection hidden="1"/>
    </xf>
    <xf numFmtId="0" fontId="12" fillId="0" borderId="0" xfId="0" applyFont="1"/>
    <xf numFmtId="166" fontId="12" fillId="0" borderId="0" xfId="0" applyNumberFormat="1" applyFont="1"/>
    <xf numFmtId="0" fontId="13" fillId="0" borderId="0" xfId="0" applyFont="1" applyAlignment="1">
      <alignment vertical="center" readingOrder="1"/>
    </xf>
    <xf numFmtId="0" fontId="14" fillId="0" borderId="1" xfId="0" applyFont="1" applyBorder="1" applyAlignment="1" applyProtection="1">
      <alignment vertical="center" wrapText="1"/>
      <protection locked="0"/>
    </xf>
    <xf numFmtId="14" fontId="14" fillId="0" borderId="1" xfId="0" applyNumberFormat="1" applyFont="1" applyBorder="1" applyAlignment="1" applyProtection="1">
      <alignment vertical="center" wrapText="1"/>
      <protection locked="0"/>
    </xf>
    <xf numFmtId="17" fontId="14" fillId="0" borderId="1" xfId="0" applyNumberFormat="1" applyFont="1" applyBorder="1" applyAlignment="1" applyProtection="1">
      <alignment vertical="center" wrapText="1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7" fillId="0" borderId="0" xfId="2" applyFont="1" applyBorder="1" applyAlignment="1" applyProtection="1">
      <alignment horizontal="centerContinuous" wrapText="1"/>
      <protection hidden="1"/>
    </xf>
    <xf numFmtId="0" fontId="17" fillId="0" borderId="0" xfId="2" applyFont="1" applyBorder="1" applyAlignment="1">
      <alignment horizontal="centerContinuous" wrapText="1"/>
    </xf>
    <xf numFmtId="0" fontId="0" fillId="0" borderId="0" xfId="0"/>
    <xf numFmtId="0" fontId="7" fillId="0" borderId="0" xfId="2" applyBorder="1" applyAlignment="1" applyProtection="1">
      <alignment horizontal="center" wrapText="1"/>
      <protection hidden="1"/>
    </xf>
    <xf numFmtId="0" fontId="7" fillId="0" borderId="0" xfId="2" applyBorder="1" applyAlignment="1">
      <alignment wrapText="1"/>
    </xf>
    <xf numFmtId="0" fontId="0" fillId="0" borderId="0" xfId="0" applyAlignment="1" applyProtection="1">
      <alignment vertical="center"/>
      <protection locked="0" hidden="1"/>
    </xf>
    <xf numFmtId="0" fontId="5" fillId="2" borderId="7" xfId="0" applyFont="1" applyFill="1" applyBorder="1" applyAlignment="1" applyProtection="1">
      <alignment horizontal="right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4" xfId="0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7" fillId="0" borderId="9" xfId="2" applyBorder="1" applyAlignment="1" applyProtection="1">
      <alignment horizontal="left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vertical="center"/>
      <protection hidden="1"/>
    </xf>
    <xf numFmtId="0" fontId="0" fillId="7" borderId="1" xfId="0" applyFill="1" applyBorder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Protection="1">
      <protection hidden="1"/>
    </xf>
    <xf numFmtId="0" fontId="16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 hidden="1"/>
    </xf>
    <xf numFmtId="0" fontId="0" fillId="0" borderId="3" xfId="0" applyBorder="1" applyAlignment="1" applyProtection="1">
      <alignment vertical="center"/>
      <protection locked="0" hidden="1"/>
    </xf>
    <xf numFmtId="0" fontId="0" fillId="0" borderId="4" xfId="0" applyBorder="1" applyAlignment="1" applyProtection="1">
      <alignment vertical="center"/>
      <protection locked="0" hidden="1"/>
    </xf>
  </cellXfs>
  <cellStyles count="3">
    <cellStyle name="Hiperłącze" xfId="2" builtinId="8"/>
    <cellStyle name="Normalny" xfId="0" builtinId="0"/>
    <cellStyle name="Procentowy" xfId="1" builtinId="5"/>
  </cellStyles>
  <dxfs count="4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ilgacatering.pl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0</xdr:row>
      <xdr:rowOff>39370</xdr:rowOff>
    </xdr:from>
    <xdr:to>
      <xdr:col>0</xdr:col>
      <xdr:colOff>1697990</xdr:colOff>
      <xdr:row>0</xdr:row>
      <xdr:rowOff>792480</xdr:rowOff>
    </xdr:to>
    <xdr:sp macro="" textlink="">
      <xdr:nvSpPr>
        <xdr:cNvPr id="2" name="Freefor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2F3C0-67DA-E76D-8DC5-0472FF10C7CD}"/>
            </a:ext>
          </a:extLst>
        </xdr:cNvPr>
        <xdr:cNvSpPr/>
      </xdr:nvSpPr>
      <xdr:spPr>
        <a:xfrm>
          <a:off x="533399" y="39370"/>
          <a:ext cx="1164591" cy="753110"/>
        </a:xfrm>
        <a:custGeom>
          <a:avLst/>
          <a:gdLst/>
          <a:ahLst/>
          <a:cxnLst/>
          <a:rect l="l" t="t" r="r" b="b"/>
          <a:pathLst>
            <a:path w="2435511" h="1602724">
              <a:moveTo>
                <a:pt x="0" y="0"/>
              </a:moveTo>
              <a:lnTo>
                <a:pt x="2435511" y="0"/>
              </a:lnTo>
              <a:lnTo>
                <a:pt x="2435511" y="1602724"/>
              </a:lnTo>
              <a:lnTo>
                <a:pt x="0" y="1602724"/>
              </a:lnTo>
              <a:lnTo>
                <a:pt x="0" y="0"/>
              </a:lnTo>
              <a:close/>
            </a:path>
          </a:pathLst>
        </a:custGeom>
        <a:blipFill>
          <a:blip xmlns:r="http://schemas.openxmlformats.org/officeDocument/2006/relationships" r:embed="rId2"/>
          <a:stretch>
            <a:fillRect/>
          </a:stretch>
        </a:blipFill>
      </xdr:spPr>
      <xdr:txBody>
        <a:bodyPr wrap="square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l-PL"/>
        </a:p>
      </xdr:txBody>
    </xdr:sp>
    <xdr:clientData/>
  </xdr:twoCellAnchor>
  <xdr:twoCellAnchor editAs="oneCell">
    <xdr:from>
      <xdr:col>1</xdr:col>
      <xdr:colOff>44450</xdr:colOff>
      <xdr:row>0</xdr:row>
      <xdr:rowOff>16511</xdr:rowOff>
    </xdr:from>
    <xdr:to>
      <xdr:col>3</xdr:col>
      <xdr:colOff>762000</xdr:colOff>
      <xdr:row>0</xdr:row>
      <xdr:rowOff>900019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5145D30-B552-2476-A183-B67A88A6F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98090" y="16511"/>
          <a:ext cx="2020570" cy="883508"/>
        </a:xfrm>
        <a:prstGeom prst="rect">
          <a:avLst/>
        </a:prstGeom>
      </xdr:spPr>
    </xdr:pic>
    <xdr:clientData/>
  </xdr:twoCellAnchor>
  <xdr:twoCellAnchor editAs="oneCell">
    <xdr:from>
      <xdr:col>4</xdr:col>
      <xdr:colOff>494030</xdr:colOff>
      <xdr:row>0</xdr:row>
      <xdr:rowOff>83820</xdr:rowOff>
    </xdr:from>
    <xdr:to>
      <xdr:col>10</xdr:col>
      <xdr:colOff>146938</xdr:colOff>
      <xdr:row>0</xdr:row>
      <xdr:rowOff>775970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3953521-1930-327D-745D-FFF142CA5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65090" y="83820"/>
          <a:ext cx="2365628" cy="6921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D62FE81-3188-4741-AD4D-26C274D0EFD8}" autoFormatId="16" applyNumberFormats="0" applyBorderFormats="0" applyFontFormats="0" applyPatternFormats="0" applyAlignmentFormats="0" applyWidthHeightFormats="0">
  <queryTableRefresh nextId="2">
    <queryTableFields count="1">
      <queryTableField id="1" name="Kolumna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A4D2A1-9974-4F7E-95AD-FE96D09F7EFD}" name="Tabela1_1" displayName="Tabela1_1" ref="A1:A4" tableType="queryTable" totalsRowShown="0">
  <autoFilter ref="A1:A4" xr:uid="{7CA4D2A1-9974-4F7E-95AD-FE96D09F7EFD}"/>
  <tableColumns count="1">
    <tableColumn id="1" xr3:uid="{BD8ADBE6-373A-4E92-9029-737B65E2B311}" uniqueName="1" name="Kolumna1" queryTableFieldId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1190CE-1CF4-4D3E-A1D5-812BE6DD8BE5}" name="Tabela1" displayName="Tabela1" ref="I6:J9" totalsRowShown="0" headerRowDxfId="3" dataDxfId="2">
  <autoFilter ref="I6:J9" xr:uid="{0D1190CE-1CF4-4D3E-A1D5-812BE6DD8BE5}"/>
  <tableColumns count="2">
    <tableColumn id="1" xr3:uid="{46FD261E-8B6C-44AF-BD79-3C26D7A5AC6B}" name="Kolumna1" dataDxfId="1" dataCellStyle="Procentowy"/>
    <tableColumn id="2" xr3:uid="{121BCABE-9D94-4A36-988E-4E2871C7DF10}" name="Kolumna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ilgacatering.pl/catering-boze-narodzenie/" TargetMode="External"/><Relationship Id="rId1" Type="http://schemas.openxmlformats.org/officeDocument/2006/relationships/hyperlink" Target="mailto:biuro@wilgacatering.pl?subject=Zam&#243;wienie%20&#346;wi&#261;teczne%202024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6DFD-0465-46DC-A328-028DC0072230}">
  <dimension ref="A1:A4"/>
  <sheetViews>
    <sheetView workbookViewId="0"/>
  </sheetViews>
  <sheetFormatPr defaultRowHeight="14.4" x14ac:dyDescent="0.3"/>
  <cols>
    <col min="1" max="1" width="11.5546875" bestFit="1" customWidth="1"/>
  </cols>
  <sheetData>
    <row r="1" spans="1:1" x14ac:dyDescent="0.3">
      <c r="A1" t="s">
        <v>4</v>
      </c>
    </row>
    <row r="2" spans="1:1" x14ac:dyDescent="0.3">
      <c r="A2">
        <v>5</v>
      </c>
    </row>
    <row r="3" spans="1:1" x14ac:dyDescent="0.3">
      <c r="A3">
        <v>8</v>
      </c>
    </row>
    <row r="4" spans="1:1" x14ac:dyDescent="0.3">
      <c r="A4">
        <v>23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9AB2-ADDD-4B1C-B8F7-9DB3CD7C8DDC}">
  <dimension ref="A1:W42"/>
  <sheetViews>
    <sheetView tabSelected="1" workbookViewId="0">
      <selection activeCell="A10" sqref="A10:E10"/>
    </sheetView>
  </sheetViews>
  <sheetFormatPr defaultRowHeight="14.4" x14ac:dyDescent="0.3"/>
  <cols>
    <col min="1" max="1" width="30.6640625" customWidth="1"/>
    <col min="2" max="2" width="10.77734375" customWidth="1"/>
    <col min="3" max="3" width="8.21875" customWidth="1"/>
    <col min="4" max="4" width="12.33203125" customWidth="1"/>
    <col min="5" max="5" width="3.44140625" customWidth="1"/>
    <col min="6" max="6" width="10.77734375" customWidth="1"/>
    <col min="7" max="8" width="10.77734375" style="4" customWidth="1"/>
    <col min="9" max="9" width="9.77734375" style="4" hidden="1" customWidth="1"/>
    <col min="10" max="10" width="12.6640625" style="4" hidden="1" customWidth="1"/>
    <col min="11" max="11" width="10.5546875" style="4" customWidth="1"/>
    <col min="12" max="12" width="9.21875" style="4" customWidth="1"/>
    <col min="13" max="13" width="10.33203125" style="4" customWidth="1"/>
    <col min="14" max="14" width="9.6640625" style="4" customWidth="1"/>
    <col min="15" max="15" width="8.6640625" style="4" customWidth="1"/>
    <col min="16" max="16" width="14.6640625" style="4" customWidth="1"/>
    <col min="17" max="17" width="11.5546875" style="4" customWidth="1"/>
    <col min="18" max="18" width="8.33203125" style="4" customWidth="1"/>
    <col min="19" max="19" width="9.109375" style="4" customWidth="1"/>
    <col min="20" max="20" width="10.77734375" style="4" customWidth="1"/>
    <col min="21" max="21" width="15.109375" style="4" customWidth="1"/>
    <col min="22" max="22" width="8.5546875" style="4" customWidth="1"/>
    <col min="23" max="23" width="5.109375" style="4" customWidth="1"/>
  </cols>
  <sheetData>
    <row r="1" spans="1:10" ht="73.8" customHeight="1" x14ac:dyDescent="0.3">
      <c r="B1" s="33"/>
      <c r="C1" s="33"/>
      <c r="D1" s="33"/>
      <c r="E1" s="33"/>
      <c r="F1" s="33"/>
      <c r="G1" s="33"/>
      <c r="H1" s="33"/>
    </row>
    <row r="2" spans="1:10" ht="28.8" customHeight="1" x14ac:dyDescent="0.3">
      <c r="A2" s="34" t="s">
        <v>86</v>
      </c>
      <c r="B2" s="34"/>
      <c r="C2" s="34"/>
      <c r="D2" s="34"/>
      <c r="E2" s="34"/>
      <c r="F2" s="34"/>
      <c r="G2" s="35"/>
      <c r="H2" s="35"/>
    </row>
    <row r="3" spans="1:10" ht="13.2" customHeight="1" x14ac:dyDescent="0.3">
      <c r="A3" s="31" t="s">
        <v>87</v>
      </c>
      <c r="B3" s="31"/>
      <c r="C3" s="31"/>
      <c r="D3" s="31"/>
      <c r="E3" s="31"/>
      <c r="F3" s="31"/>
      <c r="G3" s="32"/>
      <c r="H3" s="32"/>
    </row>
    <row r="4" spans="1:10" x14ac:dyDescent="0.3">
      <c r="A4" s="52" t="s">
        <v>70</v>
      </c>
      <c r="B4" s="52"/>
      <c r="C4" s="52"/>
      <c r="D4" s="52"/>
      <c r="E4" s="53" t="s">
        <v>71</v>
      </c>
      <c r="F4" s="53"/>
      <c r="G4" s="53"/>
      <c r="H4" s="53"/>
    </row>
    <row r="5" spans="1:10" ht="19.5" customHeight="1" x14ac:dyDescent="0.3">
      <c r="A5" s="57" t="s">
        <v>74</v>
      </c>
      <c r="B5" s="57"/>
      <c r="C5" s="57"/>
      <c r="D5" s="57"/>
      <c r="E5" s="58"/>
      <c r="F5" s="58"/>
      <c r="G5" s="46"/>
      <c r="H5" s="46"/>
    </row>
    <row r="6" spans="1:10" ht="41.7" customHeight="1" x14ac:dyDescent="0.3">
      <c r="A6" s="11" t="s">
        <v>73</v>
      </c>
      <c r="B6" s="12" t="s">
        <v>72</v>
      </c>
      <c r="C6" s="12" t="s">
        <v>3</v>
      </c>
      <c r="D6" s="11" t="s">
        <v>1</v>
      </c>
      <c r="E6" s="38" t="s">
        <v>2</v>
      </c>
      <c r="F6" s="39"/>
      <c r="G6" s="38" t="s">
        <v>7</v>
      </c>
      <c r="H6" s="39"/>
      <c r="I6" s="5" t="s">
        <v>4</v>
      </c>
      <c r="J6" s="5" t="s">
        <v>5</v>
      </c>
    </row>
    <row r="7" spans="1:10" ht="27" customHeight="1" x14ac:dyDescent="0.3">
      <c r="A7" s="27"/>
      <c r="B7" s="28"/>
      <c r="C7" s="29"/>
      <c r="D7" s="30"/>
      <c r="E7" s="40"/>
      <c r="F7" s="41"/>
      <c r="G7" s="59"/>
      <c r="H7" s="59"/>
      <c r="I7" s="6">
        <v>0.05</v>
      </c>
      <c r="J7" s="5">
        <v>5</v>
      </c>
    </row>
    <row r="8" spans="1:10" ht="30.45" customHeight="1" x14ac:dyDescent="0.3">
      <c r="A8" s="54" t="s">
        <v>85</v>
      </c>
      <c r="B8" s="54"/>
      <c r="C8" s="54"/>
      <c r="D8" s="54"/>
      <c r="E8" s="55"/>
      <c r="F8" s="55"/>
      <c r="G8" s="56"/>
      <c r="H8" s="56"/>
      <c r="I8" s="6">
        <v>0.08</v>
      </c>
      <c r="J8" s="5"/>
    </row>
    <row r="9" spans="1:10" ht="15" customHeight="1" x14ac:dyDescent="0.3">
      <c r="A9" s="49" t="s">
        <v>8</v>
      </c>
      <c r="B9" s="50"/>
      <c r="C9" s="50"/>
      <c r="D9" s="50"/>
      <c r="E9" s="51"/>
      <c r="F9" s="8" t="s">
        <v>65</v>
      </c>
      <c r="G9" s="7" t="s">
        <v>9</v>
      </c>
      <c r="H9" s="7" t="s">
        <v>66</v>
      </c>
      <c r="I9" s="6">
        <v>0.23</v>
      </c>
      <c r="J9" s="5"/>
    </row>
    <row r="10" spans="1:10" ht="19.95" customHeight="1" x14ac:dyDescent="0.3">
      <c r="A10" s="60"/>
      <c r="B10" s="61"/>
      <c r="C10" s="61"/>
      <c r="D10" s="61"/>
      <c r="E10" s="62"/>
      <c r="F10" s="2" t="str">
        <f>IFERROR(VLOOKUP(A10,Dane!B$1:C$35,2,FALSE),"")</f>
        <v/>
      </c>
      <c r="G10" s="13"/>
      <c r="H10" s="3" t="str">
        <f>IFERROR(F10*G10,"")</f>
        <v/>
      </c>
    </row>
    <row r="11" spans="1:10" ht="19.95" customHeight="1" x14ac:dyDescent="0.3">
      <c r="A11" s="60"/>
      <c r="B11" s="61"/>
      <c r="C11" s="61"/>
      <c r="D11" s="61"/>
      <c r="E11" s="62"/>
      <c r="F11" s="2" t="str">
        <f>IFERROR(VLOOKUP(A11,Dane!B$1:C$35,2,FALSE),"")</f>
        <v/>
      </c>
      <c r="G11" s="13"/>
      <c r="H11" s="3" t="str">
        <f t="shared" ref="H11:H23" si="0">IFERROR(F11*G11,"")</f>
        <v/>
      </c>
    </row>
    <row r="12" spans="1:10" ht="19.95" customHeight="1" x14ac:dyDescent="0.3">
      <c r="A12" s="60"/>
      <c r="B12" s="61"/>
      <c r="C12" s="61"/>
      <c r="D12" s="61"/>
      <c r="E12" s="62"/>
      <c r="F12" s="2" t="str">
        <f>IFERROR(VLOOKUP(A12,Dane!B$1:C$35,2,FALSE),"")</f>
        <v/>
      </c>
      <c r="G12" s="13"/>
      <c r="H12" s="3" t="str">
        <f t="shared" si="0"/>
        <v/>
      </c>
    </row>
    <row r="13" spans="1:10" ht="19.95" customHeight="1" x14ac:dyDescent="0.3">
      <c r="A13" s="60"/>
      <c r="B13" s="61"/>
      <c r="C13" s="61"/>
      <c r="D13" s="61"/>
      <c r="E13" s="62"/>
      <c r="F13" s="2" t="str">
        <f>IFERROR(VLOOKUP(A13,Dane!B$1:C$35,2,FALSE),"")</f>
        <v/>
      </c>
      <c r="G13" s="13"/>
      <c r="H13" s="3" t="str">
        <f t="shared" si="0"/>
        <v/>
      </c>
    </row>
    <row r="14" spans="1:10" ht="19.95" customHeight="1" x14ac:dyDescent="0.3">
      <c r="A14" s="60"/>
      <c r="B14" s="61"/>
      <c r="C14" s="61"/>
      <c r="D14" s="61"/>
      <c r="E14" s="62"/>
      <c r="F14" s="2" t="str">
        <f>IFERROR(VLOOKUP(A14,Dane!B$1:C$35,2,FALSE),"")</f>
        <v/>
      </c>
      <c r="G14" s="13"/>
      <c r="H14" s="3" t="str">
        <f t="shared" si="0"/>
        <v/>
      </c>
    </row>
    <row r="15" spans="1:10" ht="19.95" customHeight="1" x14ac:dyDescent="0.3">
      <c r="A15" s="60"/>
      <c r="B15" s="61"/>
      <c r="C15" s="61"/>
      <c r="D15" s="61"/>
      <c r="E15" s="62"/>
      <c r="F15" s="2" t="str">
        <f>IFERROR(VLOOKUP(A15,Dane!B$1:C$35,2,FALSE),"")</f>
        <v/>
      </c>
      <c r="G15" s="13"/>
      <c r="H15" s="3" t="str">
        <f t="shared" si="0"/>
        <v/>
      </c>
    </row>
    <row r="16" spans="1:10" ht="19.95" customHeight="1" x14ac:dyDescent="0.3">
      <c r="A16" s="60"/>
      <c r="B16" s="61"/>
      <c r="C16" s="61"/>
      <c r="D16" s="61"/>
      <c r="E16" s="62"/>
      <c r="F16" s="2" t="str">
        <f>IFERROR(VLOOKUP(A16,Dane!B$1:C$35,2,FALSE),"")</f>
        <v/>
      </c>
      <c r="G16" s="13"/>
      <c r="H16" s="3" t="str">
        <f t="shared" si="0"/>
        <v/>
      </c>
    </row>
    <row r="17" spans="1:8" ht="19.95" customHeight="1" x14ac:dyDescent="0.3">
      <c r="A17" s="60"/>
      <c r="B17" s="61"/>
      <c r="C17" s="61"/>
      <c r="D17" s="61"/>
      <c r="E17" s="62"/>
      <c r="F17" s="2" t="str">
        <f>IFERROR(VLOOKUP(A17,Dane!B$1:C$35,2,FALSE),"")</f>
        <v/>
      </c>
      <c r="G17" s="13"/>
      <c r="H17" s="3" t="str">
        <f t="shared" si="0"/>
        <v/>
      </c>
    </row>
    <row r="18" spans="1:8" ht="19.95" customHeight="1" x14ac:dyDescent="0.3">
      <c r="A18" s="60"/>
      <c r="B18" s="61"/>
      <c r="C18" s="61"/>
      <c r="D18" s="61"/>
      <c r="E18" s="62"/>
      <c r="F18" s="2" t="str">
        <f>IFERROR(VLOOKUP(A18,Dane!B$1:C$35,2,FALSE),"")</f>
        <v/>
      </c>
      <c r="G18" s="13"/>
      <c r="H18" s="3" t="str">
        <f t="shared" si="0"/>
        <v/>
      </c>
    </row>
    <row r="19" spans="1:8" ht="19.95" customHeight="1" x14ac:dyDescent="0.3">
      <c r="A19" s="60"/>
      <c r="B19" s="61"/>
      <c r="C19" s="61"/>
      <c r="D19" s="61"/>
      <c r="E19" s="62"/>
      <c r="F19" s="2" t="str">
        <f>IFERROR(VLOOKUP(A19,Dane!B$1:C$35,2,FALSE),"")</f>
        <v/>
      </c>
      <c r="G19" s="13"/>
      <c r="H19" s="3" t="str">
        <f t="shared" si="0"/>
        <v/>
      </c>
    </row>
    <row r="20" spans="1:8" ht="19.95" customHeight="1" x14ac:dyDescent="0.3">
      <c r="A20" s="60"/>
      <c r="B20" s="61"/>
      <c r="C20" s="61"/>
      <c r="D20" s="61"/>
      <c r="E20" s="62"/>
      <c r="F20" s="2" t="str">
        <f>IFERROR(VLOOKUP(A20,Dane!B$1:C$35,2,FALSE),"")</f>
        <v/>
      </c>
      <c r="G20" s="13"/>
      <c r="H20" s="3" t="str">
        <f t="shared" si="0"/>
        <v/>
      </c>
    </row>
    <row r="21" spans="1:8" ht="19.95" customHeight="1" x14ac:dyDescent="0.3">
      <c r="A21" s="60"/>
      <c r="B21" s="61"/>
      <c r="C21" s="61"/>
      <c r="D21" s="61"/>
      <c r="E21" s="62"/>
      <c r="F21" s="2" t="str">
        <f>IFERROR(VLOOKUP(A21,Dane!B$1:C$35,2,FALSE),"")</f>
        <v/>
      </c>
      <c r="G21" s="13"/>
      <c r="H21" s="3" t="str">
        <f t="shared" si="0"/>
        <v/>
      </c>
    </row>
    <row r="22" spans="1:8" ht="19.95" customHeight="1" x14ac:dyDescent="0.3">
      <c r="A22" s="60"/>
      <c r="B22" s="61"/>
      <c r="C22" s="61"/>
      <c r="D22" s="61"/>
      <c r="E22" s="62"/>
      <c r="F22" s="2" t="str">
        <f>IFERROR(VLOOKUP(A22,Dane!B$1:C$35,2,FALSE),"")</f>
        <v/>
      </c>
      <c r="G22" s="13"/>
      <c r="H22" s="3" t="str">
        <f t="shared" si="0"/>
        <v/>
      </c>
    </row>
    <row r="23" spans="1:8" ht="19.95" customHeight="1" x14ac:dyDescent="0.3">
      <c r="A23" s="60"/>
      <c r="B23" s="61"/>
      <c r="C23" s="61"/>
      <c r="D23" s="61"/>
      <c r="E23" s="62"/>
      <c r="F23" s="2" t="str">
        <f>IFERROR(VLOOKUP(A23,Dane!B$1:C$35,2,FALSE),"")</f>
        <v/>
      </c>
      <c r="G23" s="13"/>
      <c r="H23" s="3" t="str">
        <f t="shared" si="0"/>
        <v/>
      </c>
    </row>
    <row r="24" spans="1:8" ht="19.95" customHeight="1" x14ac:dyDescent="0.3">
      <c r="A24" s="20" t="s">
        <v>84</v>
      </c>
      <c r="B24" s="21"/>
      <c r="C24" s="21"/>
      <c r="D24" s="21"/>
      <c r="E24" s="21"/>
      <c r="F24" s="21"/>
      <c r="G24" s="22"/>
      <c r="H24" s="23"/>
    </row>
    <row r="25" spans="1:8" ht="19.95" customHeight="1" x14ac:dyDescent="0.3">
      <c r="A25" s="44"/>
      <c r="B25" s="44"/>
      <c r="C25" s="44"/>
      <c r="D25" s="44"/>
      <c r="E25" s="44"/>
      <c r="F25" s="2" t="str">
        <f>IFERROR(VLOOKUP(A25,Dane!B$37:C$65,2,FALSE),"")</f>
        <v/>
      </c>
      <c r="G25" s="13"/>
      <c r="H25" s="3" t="str">
        <f t="shared" ref="H25:H34" si="1">IFERROR(F25*G25,"")</f>
        <v/>
      </c>
    </row>
    <row r="26" spans="1:8" ht="19.95" customHeight="1" x14ac:dyDescent="0.3">
      <c r="A26" s="44"/>
      <c r="B26" s="44"/>
      <c r="C26" s="44"/>
      <c r="D26" s="44"/>
      <c r="E26" s="44"/>
      <c r="F26" s="2" t="str">
        <f>IFERROR(VLOOKUP(A26,Dane!B$37:C$65,2,FALSE),"")</f>
        <v/>
      </c>
      <c r="G26" s="13"/>
      <c r="H26" s="3" t="str">
        <f t="shared" si="1"/>
        <v/>
      </c>
    </row>
    <row r="27" spans="1:8" ht="19.95" customHeight="1" x14ac:dyDescent="0.3">
      <c r="A27" s="44"/>
      <c r="B27" s="44"/>
      <c r="C27" s="44"/>
      <c r="D27" s="44"/>
      <c r="E27" s="44"/>
      <c r="F27" s="2" t="str">
        <f>IFERROR(VLOOKUP(A27,Dane!B$37:C$65,2,FALSE),"")</f>
        <v/>
      </c>
      <c r="G27" s="13"/>
      <c r="H27" s="3" t="str">
        <f t="shared" si="1"/>
        <v/>
      </c>
    </row>
    <row r="28" spans="1:8" ht="19.95" customHeight="1" x14ac:dyDescent="0.3">
      <c r="A28" s="44"/>
      <c r="B28" s="44"/>
      <c r="C28" s="44"/>
      <c r="D28" s="44"/>
      <c r="E28" s="44"/>
      <c r="F28" s="2" t="str">
        <f>IFERROR(VLOOKUP(A28,Dane!B$37:C$65,2,FALSE),"")</f>
        <v/>
      </c>
      <c r="G28" s="13"/>
      <c r="H28" s="3" t="str">
        <f t="shared" si="1"/>
        <v/>
      </c>
    </row>
    <row r="29" spans="1:8" ht="19.95" customHeight="1" x14ac:dyDescent="0.3">
      <c r="A29" s="44"/>
      <c r="B29" s="44"/>
      <c r="C29" s="44"/>
      <c r="D29" s="44"/>
      <c r="E29" s="44"/>
      <c r="F29" s="2" t="str">
        <f>IFERROR(VLOOKUP(A29,Dane!B$37:C$65,2,FALSE),"")</f>
        <v/>
      </c>
      <c r="G29" s="13"/>
      <c r="H29" s="3" t="str">
        <f t="shared" si="1"/>
        <v/>
      </c>
    </row>
    <row r="30" spans="1:8" ht="19.95" customHeight="1" x14ac:dyDescent="0.3">
      <c r="A30" s="44"/>
      <c r="B30" s="44"/>
      <c r="C30" s="44"/>
      <c r="D30" s="44"/>
      <c r="E30" s="44"/>
      <c r="F30" s="2" t="str">
        <f>IFERROR(VLOOKUP(A30,Dane!B$37:C$65,2,FALSE),"")</f>
        <v/>
      </c>
      <c r="G30" s="13"/>
      <c r="H30" s="3" t="str">
        <f t="shared" si="1"/>
        <v/>
      </c>
    </row>
    <row r="31" spans="1:8" ht="19.95" customHeight="1" x14ac:dyDescent="0.3">
      <c r="A31" s="44"/>
      <c r="B31" s="44"/>
      <c r="C31" s="44"/>
      <c r="D31" s="44"/>
      <c r="E31" s="44"/>
      <c r="F31" s="2" t="str">
        <f>IFERROR(VLOOKUP(A31,Dane!B$37:C$65,2,FALSE),"")</f>
        <v/>
      </c>
      <c r="G31" s="13"/>
      <c r="H31" s="3" t="str">
        <f t="shared" si="1"/>
        <v/>
      </c>
    </row>
    <row r="32" spans="1:8" ht="19.95" customHeight="1" x14ac:dyDescent="0.3">
      <c r="A32" s="44"/>
      <c r="B32" s="44"/>
      <c r="C32" s="44"/>
      <c r="D32" s="44"/>
      <c r="E32" s="44"/>
      <c r="F32" s="2" t="str">
        <f>IFERROR(VLOOKUP(A32,Dane!B$37:C$65,2,FALSE),"")</f>
        <v/>
      </c>
      <c r="G32" s="13"/>
      <c r="H32" s="3" t="str">
        <f t="shared" si="1"/>
        <v/>
      </c>
    </row>
    <row r="33" spans="1:8" ht="19.95" customHeight="1" x14ac:dyDescent="0.3">
      <c r="A33" s="44"/>
      <c r="B33" s="44"/>
      <c r="C33" s="44"/>
      <c r="D33" s="44"/>
      <c r="E33" s="44"/>
      <c r="F33" s="2" t="str">
        <f>IFERROR(VLOOKUP(A33,Dane!B$37:C$65,2,FALSE),"")</f>
        <v/>
      </c>
      <c r="G33" s="13"/>
      <c r="H33" s="3" t="str">
        <f t="shared" si="1"/>
        <v/>
      </c>
    </row>
    <row r="34" spans="1:8" ht="19.95" customHeight="1" x14ac:dyDescent="0.3">
      <c r="A34" s="44"/>
      <c r="B34" s="44"/>
      <c r="C34" s="44"/>
      <c r="D34" s="44"/>
      <c r="E34" s="44"/>
      <c r="F34" s="2" t="str">
        <f>IFERROR(VLOOKUP(A34,Dane!B$37:C$65,2,FALSE),"")</f>
        <v/>
      </c>
      <c r="G34" s="13"/>
      <c r="H34" s="3" t="str">
        <f t="shared" si="1"/>
        <v/>
      </c>
    </row>
    <row r="35" spans="1:8" x14ac:dyDescent="0.3">
      <c r="C35" s="46" t="s">
        <v>67</v>
      </c>
      <c r="D35" s="46"/>
      <c r="E35" s="46"/>
      <c r="F35" s="46"/>
      <c r="G35" s="46"/>
      <c r="H35" s="10">
        <f>SUM(H10:H34)</f>
        <v>0</v>
      </c>
    </row>
    <row r="36" spans="1:8" x14ac:dyDescent="0.3">
      <c r="C36" s="46" t="s">
        <v>0</v>
      </c>
      <c r="D36" s="46"/>
      <c r="E36" s="46"/>
      <c r="F36" s="1">
        <v>60</v>
      </c>
      <c r="G36" s="1">
        <v>1</v>
      </c>
      <c r="H36" s="3">
        <f>F36*G36</f>
        <v>60</v>
      </c>
    </row>
    <row r="37" spans="1:8" x14ac:dyDescent="0.3">
      <c r="E37" s="37" t="s">
        <v>69</v>
      </c>
      <c r="F37" s="37"/>
      <c r="G37" s="37"/>
      <c r="H37" s="9">
        <f>H36+H35</f>
        <v>60</v>
      </c>
    </row>
    <row r="38" spans="1:8" x14ac:dyDescent="0.3">
      <c r="A38" s="45"/>
      <c r="B38" s="45"/>
      <c r="C38" s="45"/>
      <c r="D38" s="45"/>
    </row>
    <row r="39" spans="1:8" x14ac:dyDescent="0.3">
      <c r="A39" s="47" t="s">
        <v>68</v>
      </c>
      <c r="B39" s="47"/>
      <c r="C39" s="47"/>
      <c r="D39" s="47"/>
      <c r="E39" s="48"/>
      <c r="F39" s="48"/>
      <c r="G39" s="48"/>
      <c r="H39" s="48"/>
    </row>
    <row r="40" spans="1:8" x14ac:dyDescent="0.3">
      <c r="A40" s="42" t="s">
        <v>6</v>
      </c>
      <c r="B40" s="43"/>
      <c r="C40" s="43"/>
      <c r="D40" s="43"/>
      <c r="E40" s="43"/>
      <c r="F40" s="43"/>
      <c r="G40" s="33"/>
      <c r="H40" s="33"/>
    </row>
    <row r="42" spans="1:8" x14ac:dyDescent="0.3">
      <c r="C42" s="36"/>
      <c r="D42" s="36"/>
      <c r="E42" s="36"/>
      <c r="F42" s="36"/>
    </row>
  </sheetData>
  <sheetProtection algorithmName="SHA-512" hashValue="v42Su10lm00Uwx9/iSe3FQdXiQmSe4mcFC9ShWuOT9cmZScquq8O7ftTyNtg/PzYZwTHgASrKy4zQI9ACUtSfQ==" saltValue="fbpz2zGDA2J+BwX3D8ujDA==" spinCount="100000" sheet="1"/>
  <dataConsolidate/>
  <mergeCells count="42">
    <mergeCell ref="A4:D4"/>
    <mergeCell ref="E4:H4"/>
    <mergeCell ref="A23:E23"/>
    <mergeCell ref="A12:E12"/>
    <mergeCell ref="A13:E13"/>
    <mergeCell ref="A14:E14"/>
    <mergeCell ref="A8:H8"/>
    <mergeCell ref="A5:H5"/>
    <mergeCell ref="G6:H6"/>
    <mergeCell ref="G7:H7"/>
    <mergeCell ref="C35:G35"/>
    <mergeCell ref="C36:E36"/>
    <mergeCell ref="A39:H39"/>
    <mergeCell ref="A9:E9"/>
    <mergeCell ref="A10:E10"/>
    <mergeCell ref="A11:E11"/>
    <mergeCell ref="A26:E26"/>
    <mergeCell ref="A15:E15"/>
    <mergeCell ref="A16:E16"/>
    <mergeCell ref="A17:E17"/>
    <mergeCell ref="A25:E25"/>
    <mergeCell ref="A18:E18"/>
    <mergeCell ref="A19:E19"/>
    <mergeCell ref="A20:E20"/>
    <mergeCell ref="A21:E21"/>
    <mergeCell ref="A22:E22"/>
    <mergeCell ref="B1:H1"/>
    <mergeCell ref="A2:H2"/>
    <mergeCell ref="C42:F42"/>
    <mergeCell ref="E37:G37"/>
    <mergeCell ref="E6:F6"/>
    <mergeCell ref="E7:F7"/>
    <mergeCell ref="A40:H40"/>
    <mergeCell ref="A28:E28"/>
    <mergeCell ref="A29:E29"/>
    <mergeCell ref="A30:E30"/>
    <mergeCell ref="A31:E31"/>
    <mergeCell ref="A32:E32"/>
    <mergeCell ref="A33:E33"/>
    <mergeCell ref="A38:D38"/>
    <mergeCell ref="A27:E27"/>
    <mergeCell ref="A34:E34"/>
  </mergeCells>
  <phoneticPr fontId="3" type="noConversion"/>
  <dataValidations count="2">
    <dataValidation type="list" allowBlank="1" showInputMessage="1" showErrorMessage="1" sqref="C42" xr:uid="{8064A5B1-947E-487C-AACE-30355F41A6FC}">
      <formula1>#REF!</formula1>
    </dataValidation>
    <dataValidation type="list" allowBlank="1" showInputMessage="1" showErrorMessage="1" sqref="J7" xr:uid="{B8EF2066-8315-4DE1-B4F8-C202F91A89B5}">
      <formula1>$I$7:$I$9</formula1>
    </dataValidation>
  </dataValidations>
  <hyperlinks>
    <hyperlink ref="A2:H2" r:id="rId1" display="Formularz zamówienia dostawy cateringu. Wypełnij kolumnę ilość porcji i wyślij na adres: biuro@wilgacatering.pl" xr:uid="{60BEDC17-0907-49D0-9E21-5F525458588E}"/>
    <hyperlink ref="E4:H4" r:id="rId2" display="tutaj" xr:uid="{849E14FB-74E4-4C04-BA04-4B8A8A3FFB35}"/>
  </hyperlinks>
  <pageMargins left="0.23622047244094491" right="0.23622047244094491" top="0.74803149606299213" bottom="0.74803149606299213" header="0.31496062992125984" footer="0.31496062992125984"/>
  <pageSetup paperSize="9" orientation="portrait" verticalDpi="0" r:id="rId3"/>
  <headerFooter>
    <oddFooter>&amp;C&amp;P Strona z &amp;N</oddFooter>
  </headerFooter>
  <drawing r:id="rId4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Ponów wybór" prompt="Proszę wybrać danie z listy" xr:uid="{6BB6A62D-6E09-4345-B90A-13A3CA06F0FB}">
          <x14:formula1>
            <xm:f>Dane!$B$1:$B$35</xm:f>
          </x14:formula1>
          <xm:sqref>A10:E23</xm:sqref>
        </x14:dataValidation>
        <x14:dataValidation type="list" errorStyle="warning" allowBlank="1" showInputMessage="1" showErrorMessage="1" error="Ponów wybór" prompt="Proszę wybrać danie z listy" xr:uid="{0B4B9246-D694-4ED9-A234-4FC9DB867026}">
          <x14:formula1>
            <xm:f>Dane!$B$37:$B$65</xm:f>
          </x14:formula1>
          <xm:sqref>A25:E34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F2D08-6C1E-46DD-B53F-9A7A1BBF44EE}">
  <dimension ref="A1:C65"/>
  <sheetViews>
    <sheetView topLeftCell="A52" workbookViewId="0">
      <selection activeCell="C65" sqref="B1:C65"/>
    </sheetView>
  </sheetViews>
  <sheetFormatPr defaultRowHeight="14.4" x14ac:dyDescent="0.3"/>
  <cols>
    <col min="2" max="2" width="100.109375" customWidth="1"/>
    <col min="3" max="3" width="8.88671875" style="19"/>
  </cols>
  <sheetData>
    <row r="1" spans="1:3" x14ac:dyDescent="0.3">
      <c r="A1" s="14"/>
      <c r="B1" s="24" t="s">
        <v>10</v>
      </c>
      <c r="C1" s="25">
        <v>14</v>
      </c>
    </row>
    <row r="2" spans="1:3" x14ac:dyDescent="0.3">
      <c r="A2" s="14"/>
      <c r="B2" s="24" t="s">
        <v>11</v>
      </c>
      <c r="C2" s="25">
        <v>14</v>
      </c>
    </row>
    <row r="3" spans="1:3" x14ac:dyDescent="0.3">
      <c r="A3" s="14"/>
      <c r="B3" s="24" t="s">
        <v>12</v>
      </c>
      <c r="C3" s="25">
        <v>14</v>
      </c>
    </row>
    <row r="4" spans="1:3" x14ac:dyDescent="0.3">
      <c r="A4" s="14"/>
      <c r="B4" s="24" t="s">
        <v>13</v>
      </c>
      <c r="C4" s="25">
        <v>13.5</v>
      </c>
    </row>
    <row r="5" spans="1:3" x14ac:dyDescent="0.3">
      <c r="A5" s="14"/>
      <c r="B5" s="24" t="s">
        <v>14</v>
      </c>
      <c r="C5" s="25">
        <v>13.5</v>
      </c>
    </row>
    <row r="6" spans="1:3" x14ac:dyDescent="0.3">
      <c r="A6" s="14"/>
      <c r="B6" s="24" t="s">
        <v>15</v>
      </c>
      <c r="C6" s="25">
        <v>14</v>
      </c>
    </row>
    <row r="7" spans="1:3" x14ac:dyDescent="0.3">
      <c r="A7" s="14"/>
      <c r="B7" s="24" t="s">
        <v>16</v>
      </c>
      <c r="C7" s="25">
        <v>15</v>
      </c>
    </row>
    <row r="8" spans="1:3" x14ac:dyDescent="0.3">
      <c r="A8" s="14"/>
      <c r="B8" s="24" t="s">
        <v>17</v>
      </c>
      <c r="C8" s="25">
        <v>16</v>
      </c>
    </row>
    <row r="9" spans="1:3" x14ac:dyDescent="0.3">
      <c r="A9" s="14"/>
      <c r="B9" s="24" t="s">
        <v>18</v>
      </c>
      <c r="C9" s="25">
        <v>17</v>
      </c>
    </row>
    <row r="10" spans="1:3" x14ac:dyDescent="0.3">
      <c r="A10" s="14"/>
      <c r="B10" s="24" t="s">
        <v>19</v>
      </c>
      <c r="C10" s="25">
        <v>18</v>
      </c>
    </row>
    <row r="11" spans="1:3" x14ac:dyDescent="0.3">
      <c r="A11" s="14"/>
      <c r="B11" s="24" t="s">
        <v>20</v>
      </c>
      <c r="C11" s="25">
        <v>16</v>
      </c>
    </row>
    <row r="12" spans="1:3" x14ac:dyDescent="0.3">
      <c r="A12" s="14"/>
      <c r="B12" s="24" t="s">
        <v>21</v>
      </c>
      <c r="C12" s="25">
        <v>27</v>
      </c>
    </row>
    <row r="13" spans="1:3" x14ac:dyDescent="0.3">
      <c r="A13" s="14"/>
      <c r="B13" s="24" t="s">
        <v>22</v>
      </c>
      <c r="C13" s="25">
        <v>12</v>
      </c>
    </row>
    <row r="14" spans="1:3" x14ac:dyDescent="0.3">
      <c r="A14" s="14"/>
      <c r="B14" s="24" t="s">
        <v>23</v>
      </c>
      <c r="C14" s="25">
        <v>16</v>
      </c>
    </row>
    <row r="15" spans="1:3" x14ac:dyDescent="0.3">
      <c r="A15" s="14"/>
      <c r="B15" s="24" t="s">
        <v>24</v>
      </c>
      <c r="C15" s="25">
        <v>75</v>
      </c>
    </row>
    <row r="16" spans="1:3" x14ac:dyDescent="0.3">
      <c r="A16" s="14"/>
      <c r="B16" s="24" t="s">
        <v>25</v>
      </c>
      <c r="C16" s="25">
        <v>57</v>
      </c>
    </row>
    <row r="17" spans="1:3" x14ac:dyDescent="0.3">
      <c r="A17" s="14"/>
      <c r="B17" s="24" t="s">
        <v>26</v>
      </c>
      <c r="C17" s="25">
        <v>86</v>
      </c>
    </row>
    <row r="18" spans="1:3" x14ac:dyDescent="0.3">
      <c r="A18" s="14"/>
      <c r="B18" s="24" t="s">
        <v>27</v>
      </c>
      <c r="C18" s="25">
        <v>86</v>
      </c>
    </row>
    <row r="19" spans="1:3" x14ac:dyDescent="0.3">
      <c r="A19" s="14"/>
      <c r="B19" s="24" t="s">
        <v>28</v>
      </c>
      <c r="C19" s="25">
        <v>81</v>
      </c>
    </row>
    <row r="20" spans="1:3" x14ac:dyDescent="0.3">
      <c r="A20" s="14"/>
      <c r="B20" s="24" t="s">
        <v>29</v>
      </c>
      <c r="C20" s="25">
        <v>80</v>
      </c>
    </row>
    <row r="21" spans="1:3" x14ac:dyDescent="0.3">
      <c r="A21" s="14"/>
      <c r="B21" s="24" t="s">
        <v>30</v>
      </c>
      <c r="C21" s="25">
        <v>75</v>
      </c>
    </row>
    <row r="22" spans="1:3" x14ac:dyDescent="0.3">
      <c r="A22" s="18"/>
      <c r="B22" s="24" t="s">
        <v>31</v>
      </c>
      <c r="C22" s="25">
        <v>14</v>
      </c>
    </row>
    <row r="23" spans="1:3" x14ac:dyDescent="0.3">
      <c r="A23" s="18"/>
      <c r="B23" s="24" t="s">
        <v>32</v>
      </c>
      <c r="C23" s="25">
        <v>15</v>
      </c>
    </row>
    <row r="24" spans="1:3" x14ac:dyDescent="0.3">
      <c r="A24" s="18"/>
      <c r="B24" s="24" t="s">
        <v>33</v>
      </c>
      <c r="C24" s="25">
        <v>14</v>
      </c>
    </row>
    <row r="25" spans="1:3" x14ac:dyDescent="0.3">
      <c r="A25" s="18"/>
      <c r="B25" s="24" t="s">
        <v>34</v>
      </c>
      <c r="C25" s="25">
        <v>17</v>
      </c>
    </row>
    <row r="26" spans="1:3" x14ac:dyDescent="0.3">
      <c r="A26" s="18"/>
      <c r="B26" s="24" t="s">
        <v>35</v>
      </c>
      <c r="C26" s="25">
        <v>10</v>
      </c>
    </row>
    <row r="27" spans="1:3" x14ac:dyDescent="0.3">
      <c r="A27" s="18"/>
      <c r="B27" s="24" t="s">
        <v>36</v>
      </c>
      <c r="C27" s="25">
        <v>14</v>
      </c>
    </row>
    <row r="28" spans="1:3" x14ac:dyDescent="0.3">
      <c r="A28" s="18"/>
      <c r="B28" s="24" t="s">
        <v>37</v>
      </c>
      <c r="C28" s="25">
        <f>38*2</f>
        <v>76</v>
      </c>
    </row>
    <row r="29" spans="1:3" x14ac:dyDescent="0.3">
      <c r="A29" s="18"/>
      <c r="B29" s="24" t="s">
        <v>38</v>
      </c>
      <c r="C29" s="25">
        <v>76</v>
      </c>
    </row>
    <row r="30" spans="1:3" x14ac:dyDescent="0.3">
      <c r="A30" s="18"/>
      <c r="B30" s="24" t="s">
        <v>39</v>
      </c>
      <c r="C30" s="25">
        <f>57*2</f>
        <v>114</v>
      </c>
    </row>
    <row r="31" spans="1:3" x14ac:dyDescent="0.3">
      <c r="A31" s="18"/>
      <c r="B31" s="24" t="s">
        <v>40</v>
      </c>
      <c r="C31" s="25">
        <v>100</v>
      </c>
    </row>
    <row r="32" spans="1:3" x14ac:dyDescent="0.3">
      <c r="A32" s="18"/>
      <c r="B32" s="24" t="s">
        <v>41</v>
      </c>
      <c r="C32" s="25">
        <v>102</v>
      </c>
    </row>
    <row r="33" spans="1:3" x14ac:dyDescent="0.3">
      <c r="A33" s="18"/>
      <c r="B33" s="24" t="s">
        <v>42</v>
      </c>
      <c r="C33" s="25">
        <f>47*2</f>
        <v>94</v>
      </c>
    </row>
    <row r="34" spans="1:3" x14ac:dyDescent="0.3">
      <c r="B34" s="26" t="s">
        <v>82</v>
      </c>
      <c r="C34" s="25">
        <v>14</v>
      </c>
    </row>
    <row r="35" spans="1:3" x14ac:dyDescent="0.3">
      <c r="B35" s="26" t="s">
        <v>81</v>
      </c>
      <c r="C35" s="25">
        <v>70</v>
      </c>
    </row>
    <row r="36" spans="1:3" x14ac:dyDescent="0.3">
      <c r="B36" s="24"/>
      <c r="C36" s="25"/>
    </row>
    <row r="37" spans="1:3" x14ac:dyDescent="0.3">
      <c r="B37" s="26" t="s">
        <v>43</v>
      </c>
      <c r="C37" s="25">
        <v>15</v>
      </c>
    </row>
    <row r="38" spans="1:3" x14ac:dyDescent="0.3">
      <c r="B38" s="26" t="s">
        <v>44</v>
      </c>
      <c r="C38" s="25">
        <v>13</v>
      </c>
    </row>
    <row r="39" spans="1:3" x14ac:dyDescent="0.3">
      <c r="B39" s="26" t="s">
        <v>45</v>
      </c>
      <c r="C39" s="25">
        <v>20</v>
      </c>
    </row>
    <row r="40" spans="1:3" x14ac:dyDescent="0.3">
      <c r="B40" s="26" t="s">
        <v>83</v>
      </c>
      <c r="C40" s="25"/>
    </row>
    <row r="41" spans="1:3" x14ac:dyDescent="0.3">
      <c r="A41" s="15"/>
      <c r="B41" s="24" t="s">
        <v>80</v>
      </c>
      <c r="C41" s="25">
        <v>170</v>
      </c>
    </row>
    <row r="42" spans="1:3" x14ac:dyDescent="0.3">
      <c r="A42" s="15"/>
      <c r="B42" s="24" t="s">
        <v>79</v>
      </c>
      <c r="C42" s="25">
        <v>90</v>
      </c>
    </row>
    <row r="43" spans="1:3" x14ac:dyDescent="0.3">
      <c r="A43" s="15"/>
      <c r="B43" s="24" t="s">
        <v>78</v>
      </c>
      <c r="C43" s="25">
        <f>94*2</f>
        <v>188</v>
      </c>
    </row>
    <row r="44" spans="1:3" x14ac:dyDescent="0.3">
      <c r="A44" s="15"/>
      <c r="B44" s="24" t="s">
        <v>77</v>
      </c>
      <c r="C44" s="25">
        <v>99</v>
      </c>
    </row>
    <row r="45" spans="1:3" x14ac:dyDescent="0.3">
      <c r="A45" s="15"/>
      <c r="B45" s="24" t="s">
        <v>76</v>
      </c>
      <c r="C45" s="25">
        <f>80*2</f>
        <v>160</v>
      </c>
    </row>
    <row r="46" spans="1:3" x14ac:dyDescent="0.3">
      <c r="A46" s="15"/>
      <c r="B46" s="24" t="s">
        <v>75</v>
      </c>
      <c r="C46" s="25">
        <v>200</v>
      </c>
    </row>
    <row r="47" spans="1:3" x14ac:dyDescent="0.3">
      <c r="B47" s="26" t="s">
        <v>46</v>
      </c>
      <c r="C47" s="25">
        <v>34</v>
      </c>
    </row>
    <row r="48" spans="1:3" x14ac:dyDescent="0.3">
      <c r="B48" s="26" t="s">
        <v>47</v>
      </c>
      <c r="C48" s="25">
        <v>66</v>
      </c>
    </row>
    <row r="49" spans="1:3" x14ac:dyDescent="0.3">
      <c r="A49" s="16"/>
      <c r="B49" s="24" t="s">
        <v>48</v>
      </c>
      <c r="C49" s="25">
        <v>16</v>
      </c>
    </row>
    <row r="50" spans="1:3" x14ac:dyDescent="0.3">
      <c r="A50" s="16"/>
      <c r="B50" s="24" t="s">
        <v>49</v>
      </c>
      <c r="C50" s="25">
        <v>22</v>
      </c>
    </row>
    <row r="51" spans="1:3" x14ac:dyDescent="0.3">
      <c r="A51" s="17"/>
      <c r="B51" s="24" t="s">
        <v>50</v>
      </c>
      <c r="C51" s="25">
        <v>20</v>
      </c>
    </row>
    <row r="52" spans="1:3" x14ac:dyDescent="0.3">
      <c r="A52" s="16"/>
      <c r="B52" s="24" t="s">
        <v>51</v>
      </c>
      <c r="C52" s="25">
        <v>19</v>
      </c>
    </row>
    <row r="53" spans="1:3" x14ac:dyDescent="0.3">
      <c r="A53" s="15"/>
      <c r="B53" s="24" t="s">
        <v>52</v>
      </c>
      <c r="C53" s="25">
        <v>84</v>
      </c>
    </row>
    <row r="54" spans="1:3" x14ac:dyDescent="0.3">
      <c r="A54" s="15"/>
      <c r="B54" s="24" t="s">
        <v>53</v>
      </c>
      <c r="C54" s="25">
        <v>84</v>
      </c>
    </row>
    <row r="55" spans="1:3" x14ac:dyDescent="0.3">
      <c r="A55" s="15"/>
      <c r="B55" s="24" t="s">
        <v>54</v>
      </c>
      <c r="C55" s="25">
        <v>65</v>
      </c>
    </row>
    <row r="56" spans="1:3" x14ac:dyDescent="0.3">
      <c r="A56" s="15"/>
      <c r="B56" s="24" t="s">
        <v>55</v>
      </c>
      <c r="C56" s="25">
        <v>87</v>
      </c>
    </row>
    <row r="57" spans="1:3" x14ac:dyDescent="0.3">
      <c r="A57" s="15"/>
      <c r="B57" s="24" t="s">
        <v>56</v>
      </c>
      <c r="C57" s="25">
        <v>87</v>
      </c>
    </row>
    <row r="58" spans="1:3" x14ac:dyDescent="0.3">
      <c r="A58" s="15"/>
      <c r="B58" s="24" t="s">
        <v>57</v>
      </c>
      <c r="C58" s="25">
        <v>86</v>
      </c>
    </row>
    <row r="59" spans="1:3" x14ac:dyDescent="0.3">
      <c r="A59" s="15"/>
      <c r="B59" s="24" t="s">
        <v>58</v>
      </c>
      <c r="C59" s="25">
        <v>84</v>
      </c>
    </row>
    <row r="60" spans="1:3" x14ac:dyDescent="0.3">
      <c r="A60" s="15"/>
      <c r="B60" s="24" t="s">
        <v>59</v>
      </c>
      <c r="C60" s="25">
        <v>84</v>
      </c>
    </row>
    <row r="61" spans="1:3" x14ac:dyDescent="0.3">
      <c r="A61" s="14"/>
      <c r="B61" s="24" t="s">
        <v>60</v>
      </c>
      <c r="C61" s="25">
        <v>70</v>
      </c>
    </row>
    <row r="62" spans="1:3" x14ac:dyDescent="0.3">
      <c r="A62" s="14"/>
      <c r="B62" s="24" t="s">
        <v>61</v>
      </c>
      <c r="C62" s="25">
        <v>70</v>
      </c>
    </row>
    <row r="63" spans="1:3" x14ac:dyDescent="0.3">
      <c r="A63" s="14"/>
      <c r="B63" s="24" t="s">
        <v>62</v>
      </c>
      <c r="C63" s="25">
        <v>180</v>
      </c>
    </row>
    <row r="64" spans="1:3" x14ac:dyDescent="0.3">
      <c r="A64" s="14"/>
      <c r="B64" s="24" t="s">
        <v>63</v>
      </c>
      <c r="C64" s="25">
        <v>60</v>
      </c>
    </row>
    <row r="65" spans="1:3" x14ac:dyDescent="0.3">
      <c r="A65" s="14"/>
      <c r="B65" s="24" t="s">
        <v>64</v>
      </c>
      <c r="C65" s="25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Y D A A B Q S w M E F A A C A A g A p 5 h x W K n v x X e k A A A A 9 g A A A B I A H A B D b 2 5 m a W c v U G F j a 2 F n Z S 5 4 b W w g o h g A K K A U A A A A A A A A A A A A A A A A A A A A A A A A A A A A h Y 8 x D o I w G I W v Q r r T l p q o I T 9 l c I W E x M S 4 N q V C I x R C i + V u D h 7 J K 4 h R 1 M 3 x f e 8 b 3 r t f b 5 B O b R N c 1 G B 1 Z x I U Y Y o C Z W R X a l M l a H S n c I t S D o W Q Z 1 G p Y J a N j S d b J q h 2 r o 8 J 8 d 5 j v 8 L d U B F G a U S O e b a X t W o F + s j 6 v x x q Y 5 0 w U i E O h 9 c Y z n D E 1 p i x D a Z A F g i 5 N l + B z X u f 7 Q + E 3 d i 4 c V C 8 b 8 I i A 7 J E I O 8 P / A F Q S w M E F A A C A A g A p 5 h x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e Y c V j s q E k x s A A A A O I A A A A T A B w A R m 9 y b X V s Y X M v U 2 V j d G l v b j E u b S C i G A A o o B Q A A A A A A A A A A A A A A A A A A A A A A A A A A A A r T k 0 u y c z P U w i G 0 I b W v F y 8 X M U Z i U W p K Q o h i U m p O Y m G C r Y K O a k l v F w K Q H B 0 Z 9 H h z S l H m / K B g q 4 V y a k 5 e s 6 l R U W p e S X h + U X Z S f n 5 2 R q a 1 d F + i b m p t k p Q 3 U q x t d H O + X k l Q D W x O h B D l J W i c j N T 8 4 D W 5 S u U V B Y o A c 0 C K s 5 J 1 Q s p S s w r T s s v y n X O z y n N z Q u p L E g t 1 o B b q V N d r e Q N l g C a q q P g m V d i Z q I H U l N b q 8 n L l Z m H 3 X B r A F B L A Q I t A B Q A A g A I A K e Y c V i p 7 8 V 3 p A A A A P Y A A A A S A A A A A A A A A A A A A A A A A A A A A A B D b 2 5 m a W c v U G F j a 2 F n Z S 5 4 b W x Q S w E C L Q A U A A I A C A C n m H F Y D 8 r p q 6 Q A A A D p A A A A E w A A A A A A A A A A A A A A A A D w A A A A W 0 N v b n R l b n R f V H l w Z X N d L n h t b F B L A Q I t A B Q A A g A I A K e Y c V j s q E k x s A A A A O I A A A A T A A A A A A A A A A A A A A A A A O E B A A B G b 3 J t d W x h c y 9 T Z W N 0 a W 9 u M S 5 t U E s F B g A A A A A D A A M A w g A A A N 4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U I A A A A A A A A I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m N m M z A 3 Y z I t M G R m Y y 0 0 Z j h i L W F i N j c t O T Q 2 Y j k x Z D h l N z E 3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3 a W d h Y 2 p h I i A v P j x F b n R y e S B U e X B l P S J G a W x s V G F y Z 2 V 0 I i B W Y W x 1 Z T 0 i c 1 R h Y m V s Y T F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3 V D E 4 O j A 1 O j E 0 L j Q y N z g 1 M j d a I i A v P j x F b n R y e S B U e X B l P S J G a W x s Q 2 9 s d W 1 u V H l w Z X M i I F Z h b H V l P S J z Q X c 9 P S I g L z 4 8 R W 5 0 c n k g V H l w Z T 0 i R m l s b E N v b H V t b k 5 h b W V z I i B W Y W x 1 Z T 0 i c 1 s m c X V v d D t L b 2 x 1 b W 5 h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Y T E v Q X V 0 b 1 J l b W 9 2 Z W R D b 2 x 1 b W 5 z M S 5 7 S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h M S 9 B d X R v U m V t b 3 Z l Z E N v b H V t b n M x L n t L b 2 x 1 b W 5 h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E x L 1 p t a W V u a W 9 u b y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2 3 K 3 i w 7 l k T 4 W l V S A p + d c 4 A A A A A A I A A A A A A B B m A A A A A Q A A I A A A A F o x W F F Z s Q v f A M + u X 6 4 9 7 0 F w 9 w l u r z 0 I d r M 4 p 6 D B d 5 E D A A A A A A 6 A A A A A A g A A I A A A A M a M l Q Z N M b L Z y F p H J G S n V 4 3 U c / E H R g d + S b D q g h / Q n O w Z U A A A A C N 0 o X H s K 0 m P 1 / 0 Y p X a + Q 9 c c G F S 3 Y C 2 O N U a 9 c H H h O S i L Q L k l W V h G 7 t m H + V I g I 7 V W E S x i n L X 0 H u 7 g 0 u F X p w 9 p 2 u s a F 8 y R U A Y 1 b e Q K 1 q e 3 N z h l Q A A A A C 1 k l M s X c 8 N G s F V 0 p H r a Y 2 2 l D B 4 7 h F p N r k 0 m r p C 3 C j a / R S N D X X q X Q 6 1 N b B v T 7 f G e n s p f X q 2 o t z k 2 f F T r A k p / u 8 g = < / D a t a M a s h u p > 
</file>

<file path=customXml/itemProps1.xml><?xml version="1.0" encoding="utf-8"?>
<ds:datastoreItem xmlns:ds="http://schemas.openxmlformats.org/officeDocument/2006/customXml" ds:itemID="{9B96CD13-1550-4FF2-9004-D872E2F521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Tabela1</vt:lpstr>
      <vt:lpstr>Zamówienie</vt:lpstr>
      <vt:lpstr>Dane</vt:lpstr>
      <vt:lpstr>Zamówienie!Obszar_wydruku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Marcinkowski, Krzysztof</dc:creator>
  <cp:lastModifiedBy>Marcinkowski, Krzysztof</cp:lastModifiedBy>
  <cp:lastPrinted>2024-11-13T17:18:42Z</cp:lastPrinted>
  <dcterms:created xsi:type="dcterms:W3CDTF">2024-03-11T20:13:01Z</dcterms:created>
  <dcterms:modified xsi:type="dcterms:W3CDTF">2024-11-17T19:14:38Z</dcterms:modified>
</cp:coreProperties>
</file>